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112021" sheetId="1" r:id="rId1"/>
  </sheets>
  <definedNames>
    <definedName name="_xlnm.Print_Area" localSheetId="0">'112021'!$A$1:$B$127</definedName>
  </definedNames>
  <calcPr calcId="125725" iterateDelta="1E-4"/>
</workbook>
</file>

<file path=xl/calcChain.xml><?xml version="1.0" encoding="utf-8"?>
<calcChain xmlns="http://schemas.openxmlformats.org/spreadsheetml/2006/main">
  <c r="B118" i="1"/>
  <c r="B111"/>
  <c r="B108"/>
  <c r="B103"/>
  <c r="B101"/>
  <c r="B98"/>
  <c r="B93"/>
  <c r="B86"/>
  <c r="B94" s="1"/>
  <c r="B78"/>
  <c r="B75"/>
  <c r="B61"/>
  <c r="B66" s="1"/>
  <c r="B58"/>
  <c r="B54"/>
  <c r="B46"/>
  <c r="B44"/>
  <c r="B41"/>
  <c r="B38"/>
  <c r="B51" s="1"/>
  <c r="B35"/>
  <c r="B32"/>
  <c r="B27"/>
  <c r="B25"/>
  <c r="B112" l="1"/>
</calcChain>
</file>

<file path=xl/sharedStrings.xml><?xml version="1.0" encoding="utf-8"?>
<sst xmlns="http://schemas.openxmlformats.org/spreadsheetml/2006/main" count="106" uniqueCount="105">
  <si>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</si>
  <si>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</si>
  <si>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</si>
  <si>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</si>
  <si>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</si>
  <si>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</si>
  <si>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</si>
  <si>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</si>
  <si>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</si>
  <si>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</si>
  <si>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</si>
  <si>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</si>
  <si>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11/2021</t>
  </si>
  <si>
    <t>Em Reais (R$)</t>
  </si>
  <si>
    <t xml:space="preserve">1. SALDO BANCÁRIO ANTERIOR  </t>
  </si>
  <si>
    <t>1.1 Caixa</t>
  </si>
  <si>
    <t>1.1.1 - Fundo Fixo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</si>
  <si>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</si>
  <si>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</si>
  <si>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</si>
  <si>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</si>
  <si>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</si>
  <si>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</si>
  <si>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</si>
  <si>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</si>
  <si>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</si>
  <si>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</si>
  <si>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</si>
  <si>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</si>
  <si>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Conta Investimento - 2512 / 013 / 39-7</t>
  </si>
  <si>
    <t>2.3.2 - Fundo Rescisório 3% - 2512 / 013 / 25-7</t>
  </si>
  <si>
    <t>2.4 Rendimento sobre Aplicação Financeiras - INVESTIMENTO</t>
  </si>
  <si>
    <t xml:space="preserve">2.4.1 - Conta Investimento - FIC Giro 2512 / 003 / 1073-5 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</si>
  <si>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</si>
  <si>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</si>
  <si>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</si>
  <si>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</si>
  <si>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</si>
  <si>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</si>
  <si>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</si>
  <si>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</si>
  <si>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</si>
  <si>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Conta Investimento - FIC Giro 2512 / 003 / 1073-5</t>
  </si>
  <si>
    <t>3.1.3 - Conta Investimento - 2512 / 013 / 39-7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</si>
  <si>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</si>
  <si>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</si>
  <si>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</si>
  <si>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</si>
  <si>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Conta Investimento - FIC Giro 2512 / 003 / 1073-5</t>
  </si>
  <si>
    <t>4.1.3 - Conta Investimento - 2512 / 013 / 39-7</t>
  </si>
  <si>
    <t>4.1.4 - Fundo Rescisório HGG-CSC - 2512 / 003 / 60-5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</si>
  <si>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</si>
  <si>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</si>
  <si>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</si>
  <si>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</si>
  <si>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</si>
  <si>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</si>
  <si>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</si>
  <si>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</si>
  <si>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</si>
  <si>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</si>
  <si>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</si>
  <si>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</si>
  <si>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</si>
  <si>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</si>
  <si>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</si>
  <si>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</si>
  <si>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</si>
  <si>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</si>
  <si>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</si>
  <si>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</si>
  <si>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</si>
  <si>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</si>
  <si>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</si>
  <si>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</si>
  <si>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</si>
  <si>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</si>
  <si>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</si>
  <si>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</si>
  <si>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</si>
  <si>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</si>
  <si>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30/11/2021</t>
  </si>
  <si>
    <t>7.1 Caixa</t>
  </si>
  <si>
    <t>7.1.1 - Fundo Fixo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</si>
  <si>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</si>
  <si>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</si>
  <si>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</si>
  <si>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</si>
  <si>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7.3.1 - Conta Investimento - FIC Giro 2512 / 003 / 1073-5  (Investimento)</t>
  </si>
  <si>
    <t>7.3.2 - Conta Investimento - 2512 / 013 / 39-7 (Investimento)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</si>
  <si>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</si>
  <si>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</si>
  <si>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</si>
  <si>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</si>
  <si>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</si>
  <si>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</si>
  <si>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</si>
  <si>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</si>
  <si>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</si>
  <si>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</si>
  <si>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1.2 Banco conta movimento</t>
  </si>
  <si>
    <t>1.3 Aplicações financeiras</t>
  </si>
  <si>
    <t>7.2 Banco conta movimento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</si>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</sst>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1" fillId="0" borderId="6" xfId="1" applyFont="1" applyFill="1" applyBorder="1" applyAlignment="1">
      <alignment vertical="center"/>
    </xf>
    <xf numFmtId="43" fontId="1" fillId="0" borderId="7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0" xfId="0" applyFont="1" applyBorder="1"/>
    <xf numFmtId="0" fontId="0" fillId="0" borderId="0" xfId="0" applyFont="1" applyBorder="1"/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3" fontId="0" fillId="0" borderId="9" xfId="1" applyFont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2" fillId="5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121</xdr:row>
      <xdr:rowOff>56030</xdr:rowOff>
    </xdr:from>
    <xdr:to>
      <xdr:col>0</xdr:col>
      <xdr:colOff>5939117</xdr:colOff>
      <xdr:row>126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44876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2"/>
  <sheetViews>
    <sheetView showGridLines="0" tabSelected="1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99" t="s">
        <v>0</v>
      </c>
      <c r="B2" s="99"/>
      <c r="C2" s="2"/>
      <c r="D2" s="1"/>
    </row>
    <row r="3" spans="1:4">
      <c r="A3" s="99"/>
      <c r="B3" s="99"/>
      <c r="C3" s="2"/>
      <c r="D3" s="1"/>
    </row>
    <row r="4" spans="1:4">
      <c r="A4" s="99"/>
      <c r="B4" s="99"/>
      <c r="C4" s="2"/>
      <c r="D4" s="1"/>
    </row>
    <row r="5" spans="1:4">
      <c r="A5" s="99"/>
      <c r="B5" s="99"/>
      <c r="C5" s="2"/>
      <c r="D5" s="1"/>
    </row>
    <row r="6" spans="1:4">
      <c r="A6" s="99"/>
      <c r="B6" s="99"/>
      <c r="C6" s="2"/>
      <c r="D6" s="1"/>
    </row>
    <row r="7" spans="1:4">
      <c r="A7" s="99"/>
      <c r="B7" s="99"/>
      <c r="C7" s="3"/>
      <c r="D7" s="1"/>
    </row>
    <row r="8" spans="1:4" ht="23.25" customHeight="1">
      <c r="A8" s="100" t="s">
        <v>1</v>
      </c>
      <c r="B8" s="100"/>
      <c r="C8" s="3"/>
      <c r="D8" s="1"/>
    </row>
    <row r="9" spans="1:4" ht="23.25" customHeight="1">
      <c r="A9" s="100"/>
      <c r="B9" s="100"/>
      <c r="C9" s="3"/>
      <c r="D9" s="1"/>
    </row>
    <row r="10" spans="1:4">
      <c r="A10" s="101" t="s">
        <v>2</v>
      </c>
      <c r="B10" s="102"/>
      <c r="C10" s="2"/>
      <c r="D10" s="1"/>
    </row>
    <row r="11" spans="1:4">
      <c r="A11" s="4" t="s">
        <v>3</v>
      </c>
      <c r="B11" s="5"/>
      <c r="C11" s="2"/>
      <c r="D11" s="1"/>
    </row>
    <row r="12" spans="1:4">
      <c r="A12" s="103" t="s">
        <v>4</v>
      </c>
      <c r="B12" s="104"/>
      <c r="C12" s="6"/>
      <c r="D12" s="1"/>
    </row>
    <row r="13" spans="1:4">
      <c r="A13" s="7" t="s">
        <v>3</v>
      </c>
      <c r="B13" s="5"/>
      <c r="C13" s="2"/>
      <c r="D13" s="1"/>
    </row>
    <row r="14" spans="1:4">
      <c r="A14" s="103" t="s">
        <v>5</v>
      </c>
      <c r="B14" s="104"/>
      <c r="C14" s="8"/>
      <c r="D14" s="1"/>
    </row>
    <row r="15" spans="1:4">
      <c r="A15" s="7" t="s">
        <v>6</v>
      </c>
      <c r="B15" s="5"/>
      <c r="C15" s="2"/>
      <c r="D15" s="1"/>
    </row>
    <row r="16" spans="1:4">
      <c r="A16" s="9" t="s">
        <v>7</v>
      </c>
      <c r="B16" s="9"/>
      <c r="C16" s="6"/>
      <c r="D16" s="1"/>
    </row>
    <row r="17" spans="1:4">
      <c r="A17" s="103" t="s">
        <v>8</v>
      </c>
      <c r="B17" s="104"/>
      <c r="C17" s="8"/>
      <c r="D17" s="1"/>
    </row>
    <row r="18" spans="1:4">
      <c r="A18" s="7"/>
      <c r="B18" s="5"/>
      <c r="C18" s="8"/>
      <c r="D18" s="1"/>
    </row>
    <row r="19" spans="1:4" s="13" customFormat="1">
      <c r="A19" s="10" t="s">
        <v>9</v>
      </c>
      <c r="B19" s="11">
        <v>13128561.76</v>
      </c>
      <c r="C19" s="12"/>
    </row>
    <row r="20" spans="1:4" s="13" customFormat="1">
      <c r="A20" s="10" t="s">
        <v>10</v>
      </c>
      <c r="B20" s="11">
        <v>0</v>
      </c>
      <c r="C20" s="12"/>
    </row>
    <row r="21" spans="1:4" s="13" customFormat="1">
      <c r="A21" s="14"/>
      <c r="B21" s="15"/>
      <c r="C21" s="12"/>
    </row>
    <row r="22" spans="1:4" ht="26.25">
      <c r="A22" s="90" t="s">
        <v>11</v>
      </c>
      <c r="B22" s="91"/>
      <c r="C22" s="6"/>
      <c r="D22" s="1"/>
    </row>
    <row r="23" spans="1:4">
      <c r="A23" s="16" t="s">
        <v>12</v>
      </c>
      <c r="B23" s="17" t="s">
        <v>13</v>
      </c>
      <c r="C23" s="6"/>
      <c r="D23" s="1"/>
    </row>
    <row r="24" spans="1:4">
      <c r="A24" s="18" t="s">
        <v>14</v>
      </c>
      <c r="B24" s="19"/>
      <c r="C24" s="20"/>
      <c r="D24" s="1"/>
    </row>
    <row r="25" spans="1:4">
      <c r="A25" s="21" t="s">
        <v>15</v>
      </c>
      <c r="B25" s="22">
        <f>SUM(B26)</f>
        <v>936.57</v>
      </c>
      <c r="C25" s="23"/>
      <c r="D25" s="1"/>
    </row>
    <row r="26" spans="1:4">
      <c r="A26" s="24" t="s">
        <v>16</v>
      </c>
      <c r="B26" s="25">
        <v>936.57</v>
      </c>
      <c r="C26" s="23"/>
      <c r="D26" s="1"/>
    </row>
    <row r="27" spans="1:4">
      <c r="A27" s="21" t="s">
        <v>100</v>
      </c>
      <c r="B27" s="22">
        <f>SUM(B28:B31)</f>
        <v>5118228.0999999996</v>
      </c>
      <c r="C27" s="23"/>
      <c r="D27" s="1"/>
    </row>
    <row r="28" spans="1:4">
      <c r="A28" s="24" t="s">
        <v>17</v>
      </c>
      <c r="B28" s="26">
        <v>841064.24</v>
      </c>
      <c r="C28" s="23"/>
      <c r="D28" s="1"/>
    </row>
    <row r="29" spans="1:4">
      <c r="A29" s="24" t="s">
        <v>18</v>
      </c>
      <c r="B29" s="25">
        <v>4243871.0199999996</v>
      </c>
      <c r="C29" s="23"/>
      <c r="D29" s="1"/>
    </row>
    <row r="30" spans="1:4">
      <c r="A30" s="24" t="s">
        <v>19</v>
      </c>
      <c r="B30" s="25">
        <v>33292.839999999997</v>
      </c>
      <c r="C30" s="23"/>
      <c r="D30" s="1"/>
    </row>
    <row r="31" spans="1:4">
      <c r="A31" s="24" t="s">
        <v>20</v>
      </c>
      <c r="B31" s="27">
        <v>0</v>
      </c>
      <c r="C31" s="23"/>
      <c r="D31" s="1"/>
    </row>
    <row r="32" spans="1:4">
      <c r="A32" s="21" t="s">
        <v>101</v>
      </c>
      <c r="B32" s="22">
        <f>SUM(B33:B34)</f>
        <v>32543128.82</v>
      </c>
      <c r="C32" s="23"/>
      <c r="D32" s="1"/>
    </row>
    <row r="33" spans="1:4">
      <c r="A33" s="24" t="s">
        <v>21</v>
      </c>
      <c r="B33" s="28">
        <v>25439525.489999998</v>
      </c>
      <c r="C33" s="23"/>
      <c r="D33" s="1"/>
    </row>
    <row r="34" spans="1:4">
      <c r="A34" s="24" t="s">
        <v>22</v>
      </c>
      <c r="B34" s="25">
        <v>7103603.3300000001</v>
      </c>
      <c r="C34" s="23"/>
      <c r="D34" s="1"/>
    </row>
    <row r="35" spans="1:4">
      <c r="A35" s="29" t="s">
        <v>23</v>
      </c>
      <c r="B35" s="30">
        <f>SUM(B25,B27,B32)</f>
        <v>37662293.490000002</v>
      </c>
      <c r="C35" s="23"/>
      <c r="D35" s="1"/>
    </row>
    <row r="36" spans="1:4">
      <c r="A36" s="31"/>
      <c r="B36" s="32"/>
      <c r="C36" s="23"/>
      <c r="D36" s="1"/>
    </row>
    <row r="37" spans="1:4">
      <c r="A37" s="18" t="s">
        <v>24</v>
      </c>
      <c r="B37" s="18"/>
      <c r="C37" s="33"/>
      <c r="D37" s="1"/>
    </row>
    <row r="38" spans="1:4" s="37" customFormat="1">
      <c r="A38" s="34" t="s">
        <v>25</v>
      </c>
      <c r="B38" s="35">
        <f>SUM(B39)</f>
        <v>23077383.579999998</v>
      </c>
      <c r="C38" s="36"/>
    </row>
    <row r="39" spans="1:4">
      <c r="A39" s="24" t="s">
        <v>26</v>
      </c>
      <c r="B39" s="26">
        <v>23077383.579999998</v>
      </c>
      <c r="C39" s="23"/>
      <c r="D39" s="1"/>
    </row>
    <row r="40" spans="1:4" s="39" customFormat="1">
      <c r="A40" s="34" t="s">
        <v>27</v>
      </c>
      <c r="B40" s="35">
        <v>0</v>
      </c>
      <c r="C40" s="38"/>
    </row>
    <row r="41" spans="1:4" s="39" customFormat="1">
      <c r="A41" s="40" t="s">
        <v>28</v>
      </c>
      <c r="B41" s="35">
        <f>SUM(B42:B43)</f>
        <v>35556.07</v>
      </c>
      <c r="C41" s="38"/>
    </row>
    <row r="42" spans="1:4">
      <c r="A42" s="24" t="s">
        <v>29</v>
      </c>
      <c r="B42" s="25">
        <v>20234.330000000002</v>
      </c>
      <c r="C42" s="23"/>
      <c r="D42" s="1"/>
    </row>
    <row r="43" spans="1:4" s="39" customFormat="1">
      <c r="A43" s="24" t="s">
        <v>30</v>
      </c>
      <c r="B43" s="25">
        <v>15321.74</v>
      </c>
      <c r="C43" s="38"/>
    </row>
    <row r="44" spans="1:4" s="42" customFormat="1">
      <c r="A44" s="40" t="s">
        <v>31</v>
      </c>
      <c r="B44" s="41">
        <f>SUM(B45)</f>
        <v>202611.21</v>
      </c>
      <c r="C44" s="36"/>
    </row>
    <row r="45" spans="1:4" s="43" customFormat="1">
      <c r="A45" s="24" t="s">
        <v>32</v>
      </c>
      <c r="B45" s="25">
        <v>202611.21</v>
      </c>
      <c r="C45" s="38"/>
    </row>
    <row r="46" spans="1:4" s="43" customFormat="1">
      <c r="A46" s="40" t="s">
        <v>33</v>
      </c>
      <c r="B46" s="35">
        <f>SUM(B47:B50)</f>
        <v>4357532.46</v>
      </c>
      <c r="C46" s="38"/>
    </row>
    <row r="47" spans="1:4" s="43" customFormat="1">
      <c r="A47" s="44" t="s">
        <v>34</v>
      </c>
      <c r="B47" s="45">
        <v>19530.03</v>
      </c>
      <c r="C47" s="38"/>
    </row>
    <row r="48" spans="1:4" s="43" customFormat="1">
      <c r="A48" s="46" t="s">
        <v>35</v>
      </c>
      <c r="B48" s="45">
        <v>2493899.92</v>
      </c>
      <c r="C48" s="38"/>
    </row>
    <row r="49" spans="1:3" s="43" customFormat="1">
      <c r="A49" s="44" t="s">
        <v>36</v>
      </c>
      <c r="B49" s="45">
        <v>7089.2</v>
      </c>
      <c r="C49" s="38"/>
    </row>
    <row r="50" spans="1:3" s="43" customFormat="1">
      <c r="A50" s="44" t="s">
        <v>37</v>
      </c>
      <c r="B50" s="45">
        <v>1837013.31</v>
      </c>
      <c r="C50" s="38"/>
    </row>
    <row r="51" spans="1:3" s="43" customFormat="1">
      <c r="A51" s="47" t="s">
        <v>38</v>
      </c>
      <c r="B51" s="48">
        <f>SUM(B38,B40,B41,B44,B46)</f>
        <v>27673083.32</v>
      </c>
      <c r="C51" s="49"/>
    </row>
    <row r="52" spans="1:3" s="43" customFormat="1">
      <c r="A52" s="50"/>
      <c r="B52" s="51"/>
      <c r="C52" s="49"/>
    </row>
    <row r="53" spans="1:3" s="43" customFormat="1">
      <c r="A53" s="52" t="s">
        <v>39</v>
      </c>
      <c r="B53" s="53"/>
      <c r="C53" s="49"/>
    </row>
    <row r="54" spans="1:3" s="39" customFormat="1">
      <c r="A54" s="34" t="s">
        <v>40</v>
      </c>
      <c r="B54" s="35">
        <f>SUM(B55:B57)</f>
        <v>12061551.359999998</v>
      </c>
      <c r="C54" s="49"/>
    </row>
    <row r="55" spans="1:3" s="43" customFormat="1">
      <c r="A55" s="24" t="s">
        <v>41</v>
      </c>
      <c r="B55" s="54">
        <v>1791166.0299999998</v>
      </c>
      <c r="C55" s="49"/>
    </row>
    <row r="56" spans="1:3" s="43" customFormat="1">
      <c r="A56" s="24" t="s">
        <v>42</v>
      </c>
      <c r="B56" s="54">
        <v>8826733.3299999982</v>
      </c>
      <c r="C56" s="49"/>
    </row>
    <row r="57" spans="1:3" s="43" customFormat="1">
      <c r="A57" s="24" t="s">
        <v>43</v>
      </c>
      <c r="B57" s="54">
        <v>1443652</v>
      </c>
      <c r="C57" s="49"/>
    </row>
    <row r="58" spans="1:3" s="43" customFormat="1">
      <c r="A58" s="47" t="s">
        <v>44</v>
      </c>
      <c r="B58" s="35">
        <f>SUM(B54)</f>
        <v>12061551.359999998</v>
      </c>
      <c r="C58" s="49"/>
    </row>
    <row r="59" spans="1:3" s="57" customFormat="1">
      <c r="A59" s="4"/>
      <c r="B59" s="55"/>
      <c r="C59" s="56"/>
    </row>
    <row r="60" spans="1:3" s="43" customFormat="1">
      <c r="A60" s="58" t="s">
        <v>45</v>
      </c>
      <c r="B60" s="59"/>
      <c r="C60" s="60"/>
    </row>
    <row r="61" spans="1:3" s="64" customFormat="1">
      <c r="A61" s="61" t="s">
        <v>46</v>
      </c>
      <c r="B61" s="62">
        <f>SUM(B62:B65)</f>
        <v>26764915.310000002</v>
      </c>
      <c r="C61" s="63"/>
    </row>
    <row r="62" spans="1:3" s="43" customFormat="1">
      <c r="A62" s="24" t="s">
        <v>47</v>
      </c>
      <c r="B62" s="54">
        <v>532743.07000000007</v>
      </c>
      <c r="C62" s="60"/>
    </row>
    <row r="63" spans="1:3" s="43" customFormat="1">
      <c r="A63" s="24" t="s">
        <v>48</v>
      </c>
      <c r="B63" s="54">
        <v>21929000</v>
      </c>
      <c r="C63" s="60"/>
    </row>
    <row r="64" spans="1:3" s="43" customFormat="1">
      <c r="A64" s="24" t="s">
        <v>49</v>
      </c>
      <c r="B64" s="54">
        <v>2490188.92</v>
      </c>
      <c r="C64" s="60"/>
    </row>
    <row r="65" spans="1:3" s="43" customFormat="1">
      <c r="A65" s="24" t="s">
        <v>50</v>
      </c>
      <c r="B65" s="54">
        <v>1812983.32</v>
      </c>
      <c r="C65" s="60"/>
    </row>
    <row r="66" spans="1:3" s="43" customFormat="1">
      <c r="A66" s="52" t="s">
        <v>51</v>
      </c>
      <c r="B66" s="65">
        <f>B61</f>
        <v>26764915.310000002</v>
      </c>
      <c r="C66" s="60"/>
    </row>
    <row r="67" spans="1:3" s="57" customFormat="1">
      <c r="A67" s="4"/>
      <c r="B67" s="55"/>
      <c r="C67" s="56"/>
    </row>
    <row r="68" spans="1:3" s="43" customFormat="1">
      <c r="A68" s="52" t="s">
        <v>52</v>
      </c>
      <c r="B68" s="66"/>
      <c r="C68" s="60"/>
    </row>
    <row r="69" spans="1:3" s="43" customFormat="1">
      <c r="A69" s="52" t="s">
        <v>53</v>
      </c>
      <c r="B69" s="52"/>
      <c r="C69" s="33"/>
    </row>
    <row r="70" spans="1:3" s="43" customFormat="1">
      <c r="A70" s="61" t="s">
        <v>54</v>
      </c>
      <c r="B70" s="35">
        <v>4699653.080000001</v>
      </c>
      <c r="C70" s="38"/>
    </row>
    <row r="71" spans="1:3" s="43" customFormat="1">
      <c r="A71" s="50" t="s">
        <v>55</v>
      </c>
      <c r="B71" s="35">
        <v>2996112.8699999987</v>
      </c>
      <c r="C71" s="38"/>
    </row>
    <row r="72" spans="1:3" s="43" customFormat="1">
      <c r="A72" s="50" t="s">
        <v>56</v>
      </c>
      <c r="B72" s="35">
        <v>1837396.170000002</v>
      </c>
      <c r="C72" s="38"/>
    </row>
    <row r="73" spans="1:3" s="43" customFormat="1">
      <c r="A73" s="61" t="s">
        <v>57</v>
      </c>
      <c r="B73" s="35">
        <v>0</v>
      </c>
      <c r="C73" s="38"/>
    </row>
    <row r="74" spans="1:3" s="43" customFormat="1">
      <c r="A74" s="61" t="s">
        <v>58</v>
      </c>
      <c r="B74" s="35">
        <v>275092.43000000058</v>
      </c>
      <c r="C74" s="38"/>
    </row>
    <row r="75" spans="1:3" s="43" customFormat="1">
      <c r="A75" s="61" t="s">
        <v>59</v>
      </c>
      <c r="B75" s="35">
        <f>SUM(B76)</f>
        <v>1830031.56</v>
      </c>
      <c r="C75" s="38"/>
    </row>
    <row r="76" spans="1:3" s="43" customFormat="1">
      <c r="A76" s="67" t="s">
        <v>60</v>
      </c>
      <c r="B76" s="68">
        <v>1830031.56</v>
      </c>
      <c r="C76" s="38"/>
    </row>
    <row r="77" spans="1:3" s="43" customFormat="1" ht="30">
      <c r="A77" s="61" t="s">
        <v>61</v>
      </c>
      <c r="B77" s="35">
        <v>0</v>
      </c>
      <c r="C77" s="38"/>
    </row>
    <row r="78" spans="1:3" s="43" customFormat="1">
      <c r="A78" s="69" t="s">
        <v>62</v>
      </c>
      <c r="B78" s="35">
        <f>SUM(B79:B85)</f>
        <v>491233</v>
      </c>
      <c r="C78" s="38"/>
    </row>
    <row r="79" spans="1:3" s="43" customFormat="1">
      <c r="A79" s="70" t="s">
        <v>63</v>
      </c>
      <c r="B79" s="68">
        <v>156365.35999999999</v>
      </c>
      <c r="C79" s="38"/>
    </row>
    <row r="80" spans="1:3" s="43" customFormat="1">
      <c r="A80" s="70" t="s">
        <v>64</v>
      </c>
      <c r="B80" s="68">
        <v>2348.38</v>
      </c>
      <c r="C80" s="38"/>
    </row>
    <row r="81" spans="1:3" s="43" customFormat="1">
      <c r="A81" s="70" t="s">
        <v>65</v>
      </c>
      <c r="B81" s="68">
        <v>87685.47</v>
      </c>
      <c r="C81" s="38"/>
    </row>
    <row r="82" spans="1:3" s="43" customFormat="1">
      <c r="A82" s="70" t="s">
        <v>66</v>
      </c>
      <c r="B82" s="68">
        <v>217045.94</v>
      </c>
      <c r="C82" s="38"/>
    </row>
    <row r="83" spans="1:3" s="43" customFormat="1">
      <c r="A83" s="70" t="s">
        <v>67</v>
      </c>
      <c r="B83" s="68">
        <v>18888.72</v>
      </c>
      <c r="C83" s="38"/>
    </row>
    <row r="84" spans="1:3" s="43" customFormat="1">
      <c r="A84" s="70" t="s">
        <v>68</v>
      </c>
      <c r="B84" s="68">
        <v>1809.93</v>
      </c>
      <c r="C84" s="38"/>
    </row>
    <row r="85" spans="1:3" s="43" customFormat="1">
      <c r="A85" s="70" t="s">
        <v>69</v>
      </c>
      <c r="B85" s="68">
        <v>7089.2</v>
      </c>
      <c r="C85" s="38"/>
    </row>
    <row r="86" spans="1:3" s="43" customFormat="1">
      <c r="A86" s="4" t="s">
        <v>70</v>
      </c>
      <c r="B86" s="71">
        <f>SUM(B70,B71,B72,B73,B74,B75,B77,B78)</f>
        <v>12129519.110000001</v>
      </c>
      <c r="C86" s="38"/>
    </row>
    <row r="87" spans="1:3" s="43" customFormat="1">
      <c r="A87" s="4"/>
      <c r="B87" s="72"/>
      <c r="C87" s="38"/>
    </row>
    <row r="88" spans="1:3" s="43" customFormat="1">
      <c r="A88" s="52" t="s">
        <v>71</v>
      </c>
      <c r="B88" s="52"/>
      <c r="C88" s="49"/>
    </row>
    <row r="89" spans="1:3" s="43" customFormat="1">
      <c r="A89" s="70" t="s">
        <v>72</v>
      </c>
      <c r="B89" s="68">
        <v>1443653.2</v>
      </c>
      <c r="C89" s="38"/>
    </row>
    <row r="90" spans="1:3" s="39" customFormat="1">
      <c r="A90" s="67" t="s">
        <v>73</v>
      </c>
      <c r="B90" s="73">
        <v>0</v>
      </c>
      <c r="C90" s="49"/>
    </row>
    <row r="91" spans="1:3" s="39" customFormat="1">
      <c r="A91" s="67" t="s">
        <v>74</v>
      </c>
      <c r="B91" s="73">
        <v>0</v>
      </c>
      <c r="C91" s="49"/>
    </row>
    <row r="92" spans="1:3" s="39" customFormat="1">
      <c r="A92" s="67" t="s">
        <v>75</v>
      </c>
      <c r="B92" s="73">
        <v>0</v>
      </c>
      <c r="C92" s="49"/>
    </row>
    <row r="93" spans="1:3" s="43" customFormat="1">
      <c r="A93" s="4" t="s">
        <v>76</v>
      </c>
      <c r="B93" s="48">
        <f>B89+B90+B91+B92</f>
        <v>1443653.2</v>
      </c>
      <c r="C93" s="60"/>
    </row>
    <row r="94" spans="1:3" s="43" customFormat="1" ht="14.25" customHeight="1">
      <c r="A94" s="4" t="s">
        <v>77</v>
      </c>
      <c r="B94" s="48">
        <f>B86+B93</f>
        <v>13573172.310000001</v>
      </c>
      <c r="C94" s="60"/>
    </row>
    <row r="95" spans="1:3" s="43" customFormat="1">
      <c r="A95" s="4"/>
      <c r="B95" s="51"/>
      <c r="C95" s="60"/>
    </row>
    <row r="96" spans="1:3" s="43" customFormat="1">
      <c r="A96" s="58" t="s">
        <v>78</v>
      </c>
      <c r="B96" s="59"/>
      <c r="C96" s="60"/>
    </row>
    <row r="97" spans="1:4" s="43" customFormat="1">
      <c r="A97" s="67" t="s">
        <v>79</v>
      </c>
      <c r="B97" s="51">
        <v>0</v>
      </c>
      <c r="C97" s="49"/>
    </row>
    <row r="98" spans="1:4" s="43" customFormat="1">
      <c r="A98" s="74" t="s">
        <v>80</v>
      </c>
      <c r="B98" s="75">
        <f>B97</f>
        <v>0</v>
      </c>
      <c r="C98" s="2"/>
    </row>
    <row r="99" spans="1:4" s="77" customFormat="1">
      <c r="A99" s="92"/>
      <c r="B99" s="92"/>
      <c r="C99" s="76"/>
    </row>
    <row r="100" spans="1:4" s="43" customFormat="1">
      <c r="A100" s="18" t="s">
        <v>81</v>
      </c>
      <c r="B100" s="78"/>
      <c r="C100" s="23"/>
    </row>
    <row r="101" spans="1:4">
      <c r="A101" s="21" t="s">
        <v>82</v>
      </c>
      <c r="B101" s="22">
        <f>SUM(B102)</f>
        <v>396.19</v>
      </c>
      <c r="C101" s="23"/>
      <c r="D101" s="1"/>
    </row>
    <row r="102" spans="1:4">
      <c r="A102" s="24" t="s">
        <v>83</v>
      </c>
      <c r="B102" s="25">
        <v>396.19</v>
      </c>
      <c r="C102" s="23"/>
      <c r="D102" s="1"/>
    </row>
    <row r="103" spans="1:4">
      <c r="A103" s="21" t="s">
        <v>102</v>
      </c>
      <c r="B103" s="22">
        <f>SUM(B104:B107)</f>
        <v>4847031.5599999996</v>
      </c>
      <c r="C103" s="23"/>
      <c r="D103" s="1"/>
    </row>
    <row r="104" spans="1:4">
      <c r="A104" s="24" t="s">
        <v>84</v>
      </c>
      <c r="B104" s="26">
        <v>0</v>
      </c>
      <c r="C104" s="23"/>
      <c r="D104" s="1"/>
    </row>
    <row r="105" spans="1:4">
      <c r="A105" s="24" t="s">
        <v>85</v>
      </c>
      <c r="B105" s="25">
        <v>3000755.4</v>
      </c>
      <c r="C105" s="23"/>
      <c r="D105" s="1"/>
    </row>
    <row r="106" spans="1:4">
      <c r="A106" s="24" t="s">
        <v>86</v>
      </c>
      <c r="B106" s="25">
        <v>33292.839999999997</v>
      </c>
      <c r="C106" s="23"/>
      <c r="D106" s="1"/>
    </row>
    <row r="107" spans="1:4">
      <c r="A107" s="24" t="s">
        <v>87</v>
      </c>
      <c r="B107" s="27">
        <v>1812983.32</v>
      </c>
      <c r="C107" s="23"/>
      <c r="D107" s="1"/>
    </row>
    <row r="108" spans="1:4">
      <c r="A108" s="21" t="s">
        <v>103</v>
      </c>
      <c r="B108" s="22">
        <f>SUM(B109:B110)</f>
        <v>46914776.75</v>
      </c>
      <c r="C108" s="23"/>
      <c r="D108" s="1"/>
    </row>
    <row r="109" spans="1:4">
      <c r="A109" s="24" t="s">
        <v>88</v>
      </c>
      <c r="B109" s="28">
        <v>38744403.369999997</v>
      </c>
      <c r="C109" s="23"/>
      <c r="D109" s="1"/>
    </row>
    <row r="110" spans="1:4">
      <c r="A110" s="24" t="s">
        <v>89</v>
      </c>
      <c r="B110" s="25">
        <v>8170373.3799999999</v>
      </c>
      <c r="C110" s="23"/>
      <c r="D110" s="1"/>
    </row>
    <row r="111" spans="1:4">
      <c r="A111" s="29" t="s">
        <v>104</v>
      </c>
      <c r="B111" s="30">
        <f>SUM(B101,B103,B108)</f>
        <v>51762204.5</v>
      </c>
      <c r="C111" s="23"/>
      <c r="D111" s="1"/>
    </row>
    <row r="112" spans="1:4" s="39" customFormat="1">
      <c r="A112" s="40" t="s">
        <v>90</v>
      </c>
      <c r="B112" s="22">
        <f>(B35+B51)-(B94+B98)</f>
        <v>51762204.5</v>
      </c>
      <c r="C112" s="23"/>
    </row>
    <row r="113" spans="1:4" s="43" customFormat="1">
      <c r="A113" s="79" t="s">
        <v>91</v>
      </c>
      <c r="B113" s="80"/>
      <c r="C113" s="8"/>
      <c r="D113" s="2"/>
    </row>
    <row r="114" spans="1:4" s="43" customFormat="1">
      <c r="A114" s="81" t="s">
        <v>92</v>
      </c>
      <c r="B114" s="82"/>
      <c r="C114" s="8"/>
      <c r="D114" s="2"/>
    </row>
    <row r="115" spans="1:4" s="64" customFormat="1">
      <c r="A115" s="83" t="s">
        <v>93</v>
      </c>
      <c r="B115" s="22">
        <v>3314806.82</v>
      </c>
      <c r="C115" s="84"/>
      <c r="D115" s="85"/>
    </row>
    <row r="116" spans="1:4" s="64" customFormat="1">
      <c r="A116" s="83" t="s">
        <v>94</v>
      </c>
      <c r="B116" s="22">
        <v>0</v>
      </c>
      <c r="C116" s="84"/>
      <c r="D116" s="85"/>
    </row>
    <row r="117" spans="1:4" s="64" customFormat="1">
      <c r="A117" s="83" t="s">
        <v>95</v>
      </c>
      <c r="B117" s="22">
        <v>0</v>
      </c>
      <c r="C117" s="84"/>
      <c r="D117" s="85"/>
    </row>
    <row r="118" spans="1:4" s="43" customFormat="1">
      <c r="A118" s="81" t="s">
        <v>96</v>
      </c>
      <c r="B118" s="86">
        <f>B115+B116+B117</f>
        <v>3314806.82</v>
      </c>
      <c r="C118" s="1"/>
      <c r="D118" s="2"/>
    </row>
    <row r="119" spans="1:4" s="43" customFormat="1">
      <c r="A119" s="93" t="s">
        <v>97</v>
      </c>
      <c r="B119" s="94"/>
      <c r="C119" s="1"/>
      <c r="D119" s="2"/>
    </row>
    <row r="120" spans="1:4" s="43" customFormat="1">
      <c r="A120" s="95"/>
      <c r="B120" s="96"/>
      <c r="C120" s="1"/>
      <c r="D120" s="2"/>
    </row>
    <row r="121" spans="1:4" s="43" customFormat="1">
      <c r="A121" s="97"/>
      <c r="B121" s="98"/>
      <c r="C121" s="1"/>
      <c r="D121" s="2"/>
    </row>
    <row r="122" spans="1:4" s="39" customFormat="1">
      <c r="A122" s="87"/>
      <c r="B122" s="87"/>
      <c r="C122" s="88"/>
      <c r="D122" s="89"/>
    </row>
    <row r="123" spans="1:4" s="39" customFormat="1">
      <c r="A123" s="87"/>
      <c r="B123" s="87"/>
      <c r="C123" s="88"/>
      <c r="D123" s="89"/>
    </row>
    <row r="124" spans="1:4" s="39" customFormat="1">
      <c r="A124" s="87"/>
      <c r="B124" s="87"/>
      <c r="C124" s="88"/>
      <c r="D124" s="89"/>
    </row>
    <row r="125" spans="1:4">
      <c r="A125" s="43" t="s">
        <v>98</v>
      </c>
      <c r="B125" s="43"/>
    </row>
    <row r="126" spans="1:4">
      <c r="A126" s="43"/>
      <c r="B126" s="43"/>
    </row>
    <row r="127" spans="1:4">
      <c r="A127" s="43" t="s">
        <v>99</v>
      </c>
      <c r="B127" s="43"/>
    </row>
    <row r="128" spans="1:4" s="43" customFormat="1">
      <c r="A128" s="1"/>
      <c r="B128" s="1"/>
      <c r="C128" s="1"/>
      <c r="D128" s="2"/>
    </row>
    <row r="131" spans="3:3" s="1" customFormat="1">
      <c r="C131"/>
    </row>
    <row r="152" spans="1:4">
      <c r="A152"/>
      <c r="D152" s="1"/>
    </row>
  </sheetData>
  <mergeCells count="9">
    <mergeCell ref="A22:B22"/>
    <mergeCell ref="A99:B99"/>
    <mergeCell ref="A119:B121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112021</vt:lpstr>
      <vt:lpstr>'112021'!Area_de_impressao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2022-09-30T20:31:12Z</dcterms:created>
  <dcterms:modified xsi:type="dcterms:W3CDTF">2022-10-04T16:57:14Z</dcterms:modified>
</cp:coreProperties>
</file>